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ris\AÑO 2018\pliegos  2018\Adenda\"/>
    </mc:Choice>
  </mc:AlternateContent>
  <bookViews>
    <workbookView xWindow="0" yWindow="0" windowWidth="28800" windowHeight="11745"/>
  </bookViews>
  <sheets>
    <sheet name="SERV VIGIL 2018- 08 MESES" sheetId="1" r:id="rId1"/>
  </sheets>
  <definedNames>
    <definedName name="_xlnm.Print_Titles" localSheetId="0">'SERV VIGIL 2018- 08 MESES'!$1:$8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I12" i="1"/>
  <c r="J12" i="1" s="1"/>
  <c r="I11" i="1"/>
  <c r="I10" i="1"/>
  <c r="J10" i="1" s="1"/>
  <c r="I9" i="1"/>
  <c r="J9" i="1" s="1"/>
  <c r="J11" i="1"/>
  <c r="J13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3" i="1" l="1"/>
  <c r="I62" i="1"/>
  <c r="H62" i="1"/>
</calcChain>
</file>

<file path=xl/sharedStrings.xml><?xml version="1.0" encoding="utf-8"?>
<sst xmlns="http://schemas.openxmlformats.org/spreadsheetml/2006/main" count="179" uniqueCount="102">
  <si>
    <t xml:space="preserve">                     UNIVERSIDAD DEL CAUCA</t>
  </si>
  <si>
    <t xml:space="preserve">                     VICERRECTORIA ADMINISTRATIVA </t>
  </si>
  <si>
    <t xml:space="preserve">                     DIVISION ADMINISTRATIVA Y DE SERVICIOS</t>
  </si>
  <si>
    <t xml:space="preserve">                     AREA DE MANTENIMIENTO</t>
  </si>
  <si>
    <t>No.</t>
  </si>
  <si>
    <t>EDIFICIO</t>
  </si>
  <si>
    <t>SERVICIO CONTRATADO</t>
  </si>
  <si>
    <t>HORAS DIURNAS</t>
  </si>
  <si>
    <t>HORAS
NOCTURNO</t>
  </si>
  <si>
    <t>TOTAL HORAS</t>
  </si>
  <si>
    <t>DIAS MES</t>
  </si>
  <si>
    <t>No. S.S.</t>
  </si>
  <si>
    <t>VALOR MES</t>
  </si>
  <si>
    <t>FACULTAD CIENCIAS AGRARIAS Sector las Guacas</t>
  </si>
  <si>
    <t xml:space="preserve">PORTERIA SUR - SERVICIO ARMADO - Todo el mes . </t>
  </si>
  <si>
    <t>24 H</t>
  </si>
  <si>
    <t>GARITA OCCIDENTAL  CON ARMA, Todo el mes</t>
  </si>
  <si>
    <t>RONDERO 12 Horas Diurnas de lunes a sábado - Sin Festivos de 6:00 a 18:00 Horas - SIN ARMA</t>
  </si>
  <si>
    <t>12 HD</t>
  </si>
  <si>
    <t>PLANTA PILOTO - 12 Horas Diurnas de lunes a sábado - Sin Festivos de 6:00 a 18:00 Horas - SIN ARMA</t>
  </si>
  <si>
    <t>RONDERO 24 HORAS - TODO EL MES - SIN ARMA - ADMINISTRATIVO</t>
  </si>
  <si>
    <t>PARQUES TEMATICOS</t>
  </si>
  <si>
    <t>FINCA LA SULTANA  - CON ARMA, 24 Horas - Todo el mes - Timbio Cauca</t>
  </si>
  <si>
    <t>SEDE FINCA LA REJOYA - 24 HORAS - CON ARMA, Todo el mes - VEREDA JARDINES DE PAZ</t>
  </si>
  <si>
    <t>FACULTAD DE CIENCIAS CONTABLES, ECONOMICAS Y ADMINISTRATIVAS</t>
  </si>
  <si>
    <t>CONTABLE AULAS - Parte Interna del Edificio Bloques A Y B y BLOQUE ADMINISTRATIVO, de Lunes a Sábados de 06 a 22 H - Sin festivo - SIN ARMA</t>
  </si>
  <si>
    <t>16 HD</t>
  </si>
  <si>
    <t>BLOQUE ADMINISTRATIVO,de lunes a sábado sin festivos de las 06:00 a las 22:00 horas - SIN ARMA</t>
  </si>
  <si>
    <t>FACULTAD DE CIENCIAS DE LA SALUD</t>
  </si>
  <si>
    <t>PARQUEADERO DE MORFOLOGIA, 24 HORAS - Todo el mes - SIN ARMA</t>
  </si>
  <si>
    <t>RONDERO INTERNO de lunes a sábado de las 06:00 a las 22:00 - SIN FESTIVO - SIN ARMA</t>
  </si>
  <si>
    <t>CENTRO UNIVERSITARIO ALFONSO LOPEZ</t>
  </si>
  <si>
    <t xml:space="preserve">C.U.S. ALFONSO LOPEZ - SERVICIO CON ARMA - TODO EL MES </t>
  </si>
  <si>
    <t>FACULTAD DE CIENCIAS HUMANAS Y SOCIALES calle 4 no 3-56</t>
  </si>
  <si>
    <t>HUMANIDADES INTERIOR DEL CLAUSTRO, de las 06:00 a las
22:00 de lunes a sabado - SIN FESTIVOS - 16  HORAS - RECIBEN DE 6 A 14 Y DE 14 A 22 HORAS  - SIN ARMA</t>
  </si>
  <si>
    <t xml:space="preserve">HUMANIDADES - PORTERIA - 16 HORAS - TODO EL MES DE 06:00 A 22:00 - SIN ARMA </t>
  </si>
  <si>
    <t>FACULTAD DE CIENCIAS HUMANAS Y SOCIALES NUEVO EDIFICIO CALLE 5 ESQUINA CRA 4</t>
  </si>
  <si>
    <t xml:space="preserve"> INTERNO 24 horas todo el mes- SIN ARMA</t>
  </si>
  <si>
    <t>FACULTAD DE CIENCIAS HUMANAS Y SOCIALES NUEVO EDIFICIO CALLE 5 ESQUINA CRA 5</t>
  </si>
  <si>
    <t>RONDERO de lunes a viernes  de las 6:00 am a 22:00 - SIN FESTIVO Y SIN ARMA</t>
  </si>
  <si>
    <t>ARCHIVO HISTORICO</t>
  </si>
  <si>
    <t>HUMANIDADES - ARCHIVO HISTORICO - De lunes a viernes de 8 a 12 y de 14:00 a 18:00 HORAS - 8 HORAS - SIN ARMA - SIN FESTIVOS</t>
  </si>
  <si>
    <t>8 HD</t>
  </si>
  <si>
    <t>FACULTAD DE CIENCIAS NATURALES, EXACTAS Y DE LA EDUCACION</t>
  </si>
  <si>
    <t>EDUCACION - Portería principal vehicular - TODO EL MES -  24 HORAS - SIN ARMA</t>
  </si>
  <si>
    <t xml:space="preserve">EDUCACION -PEATONAL - SIN ARMA
de Lunes a sabado de las 06:00 a las 22:00 horas - Sin festivo - 16  HORAS - RECIBEN DE 6 A 14 Y DE 14 A 22 HORAS </t>
  </si>
  <si>
    <t xml:space="preserve">RONDERO EDUCACION - VOLANTE de lunes a sabado de las 06:00 a las 22:00 horas- SIN FESTIVO  - 16 HORAS </t>
  </si>
  <si>
    <t>PORTERIA CARRERA 3 - lunes a viernes de 7 AM  a 7 PM Horas sin festivo - TURNOS DE 12 HORAS DIURNO - SIN ARMA</t>
  </si>
  <si>
    <t>EDUCACION - EDIFICIO DE LABORATORIO - INTERNO - TODO EL MES-  de las 07:00 a las 19:00 horas - TURNOS DE 12 HORAS - SIN ARMA</t>
  </si>
  <si>
    <t>FACULTAD DE ARTES Carrera 6</t>
  </si>
  <si>
    <t>BIOTERIO - TODO EL MES- 8 HORAS - SIN ARMA</t>
  </si>
  <si>
    <t>ESTACION METEOROLOGICA, TODO EL MES - 8 HORAS NOCTURNAS - SIN ARMA</t>
  </si>
  <si>
    <t xml:space="preserve">8 HN </t>
  </si>
  <si>
    <t>CLAUSTRO DE SANTO DOMINGO</t>
  </si>
  <si>
    <t>CLAUSTRO DE SANTO DOMINGO - INTERIOR, de lunes a sabado sin festivo de las 06:00 a las 22:00 horas  - 16 HORAS - SIN ARMA</t>
  </si>
  <si>
    <t>CONSULTORIO JURIDICO</t>
  </si>
  <si>
    <t>CONSULTORIO JURIDICO PORTERIA-  16 HORAS DIURNAS - TODO EL MES - SIN ARMA</t>
  </si>
  <si>
    <t>RONDERO CONSULTORIO JURIDICO PORTERIA-  8 HORAS DIURNAS - DE LUNES A VIERNES SIN FESTIVOS - SIN ARMA</t>
  </si>
  <si>
    <t>DIVISION ADMINISTRATIVA Y DE SERVICIOS</t>
  </si>
  <si>
    <t>DIVISION ADMINISTRATIVA Y DE SERVICIOS - TALLERES- TODO EL MES - Parte Posterior Edificio - 24 HORAS - SIN ARMA</t>
  </si>
  <si>
    <t>CDU</t>
  </si>
  <si>
    <t>DIVISION DE DEPORTE Y RECREACION - CDU - 16 HORAS TODO EL MES - SIN ARMA</t>
  </si>
  <si>
    <t>FACULTADES DE INGENIERIA</t>
  </si>
  <si>
    <t>INGENIERIA CIVIL- 24 HORAS   Ingenierias - TODO EL MES SIN ARMA</t>
  </si>
  <si>
    <t>PORTERIA SUR, Todo el mes - SIN ARMA</t>
  </si>
  <si>
    <t>EDIFICIO PORTERIA GARITA NORTES, Todo el mes - SIN ARMA</t>
  </si>
  <si>
    <t>RESIDENCIAS UNIVERSITARIAS 4 MARZO</t>
  </si>
  <si>
    <t>RONDERO 24 HORAS TODO EL MES SIN ARMA</t>
  </si>
  <si>
    <t>NUEVO EDIFICIO TIC´S CR 3 CALLE 3N ESQUINA</t>
  </si>
  <si>
    <t>SEDE NORTE</t>
  </si>
  <si>
    <t>SANTANDER DE QUILICHAO - SEDE CASONA - 24 HORAS - TODO EL MES - SIN ARMA</t>
  </si>
  <si>
    <t>RONDERO 24 HORAS -TODO EL MES - CAMPUS CARVAJAL - SIN ARMA</t>
  </si>
  <si>
    <t>SANTANDER DE QUILICHAO - SEDE CAMPUS CARVAJAL - 24 HORAS - TODO EL MES - SIN ARMA</t>
  </si>
  <si>
    <t>EDIFICIO BICENTENARIO - SEDE ADMINISTRATIVA</t>
  </si>
  <si>
    <t>EDIFICIO ADMINISTRATIVO - ANTIGUO BANCAFE - CALLE 4 SEDE ADMINISTRATIVA- 24 HORAS - TODO EL MES - SIN ARMA</t>
  </si>
  <si>
    <t>EDIFICIO ADMINISTRATIVO - ANTIGUO BANCAFE CALLE 4 SEDE ADMINISTRATIVA - 12 HORAS DIURNAS DE LUNES A VIERNES SIN FESTIVOS - SIN ARMA</t>
  </si>
  <si>
    <t>UNIDAD DE SALUD Calle 4 # 3 -27</t>
  </si>
  <si>
    <t>PORTERIA Todo el mes - 16 HORAS DIURNAS - SIN ARMA</t>
  </si>
  <si>
    <t>PANTEON DE LOS PROCERES</t>
  </si>
  <si>
    <t>PANTEON DE LOS PROCERES -  16 HORAS DIURNAS TODO EL MES - SIN ARMA</t>
  </si>
  <si>
    <t>CENTRO DEPORTIVO EL DIAMANTE</t>
  </si>
  <si>
    <t>CENTRO DEPORTIVO EL DIAMANTE SIN ARMA - TODO EL MES</t>
  </si>
  <si>
    <t>SEDE PATIA</t>
  </si>
  <si>
    <t xml:space="preserve">SERVICIO 24 HORAS TODO EL MES , SIN ARMA EN EL MUNICIPIO DEL BORDO - CAUCA. </t>
  </si>
  <si>
    <t>VICERRECTORIA DE INVESTIGACIONES</t>
  </si>
  <si>
    <t xml:space="preserve">CASA DE INVESTIGACION SERVICIO 24 HORAS TODO EL MES , SIN ARMA </t>
  </si>
  <si>
    <t>VALOR MENSUAL</t>
  </si>
  <si>
    <t>DIVISION DE DEPORTE Y RECREACION - CDU - TODO EL MES - 24 HORAS - SIN ARMA</t>
  </si>
  <si>
    <t>Alma R.</t>
  </si>
  <si>
    <t>VALOR TOTAL
16-03-2018 AL 31-10-2018 (07 meses) 15 DIAS</t>
  </si>
  <si>
    <t xml:space="preserve">
 PRESTACIÓN DE SERVICIO DE PROTECCIÓN, SEGURIDAD Y VIGILANCIA PRIVADA PARA LAS INSTALACIONES, PREDIOS, BIENES MUEBLES E INMUEBLES Y PERSONAL OCUPANTE, EN LAS SEDES DE POPAYÁN Y LA LOCALIZADAS EN DIFERENTES ZONAS DEL DEPARTAMENTO DEL CAUCA PARA LOS MESES DEL 16 DE MARZO  AL 31 DE OCTUBRE  DEL AÑO 2018 (07 MESES- 15 DIAS) </t>
  </si>
  <si>
    <t>VALOR TOTAL PARA 7 MESES 15 DIAS</t>
  </si>
  <si>
    <t>PARQUEADERO de lunes a sábado de las 06:00 a las 22:00 - - SIN ARMA</t>
  </si>
  <si>
    <t>EDIFICIO INTS. VIAS E IPET, TODO EL MES 06:00 a las 22:00 -SIN ARMA</t>
  </si>
  <si>
    <t>PORTERIA SUR - PEATONAL, de lunes a sábado - SIN FESTIVOS - DE 06 a 22:00 horas - SIN ARMA</t>
  </si>
  <si>
    <t>ARTES CARRERA 6 - INTERIOR DEL CLAUSTRO, de lunes a sabado de las 06:00 a las 22:00 horas - 16 HORAS - SIN ARMA. DE MANERA CONTINUA</t>
  </si>
  <si>
    <t>PORTERIA- PEATONAL - GARITA NORTE, de lunes a sábado de 06 a 22:00 horas - SIN ARMA. DE MANERA CONTINUA</t>
  </si>
  <si>
    <t>NUEVA PORTERIA PEATONAL DE LUNES A SABADO SIN ARMA. DE MANERA CONTINUA</t>
  </si>
  <si>
    <t>NUEVA PORTERIA  CENTRAL PEATONAL DE LUNES A SABADO SIN ARMA. DE MANERA CONTINUA</t>
  </si>
  <si>
    <t>SANTANDER DE QUILICHAO - SEDE CAMPUS CARVAJAL - 16 HORAS - DE LUNES A SABADO - SIN ARMA. DE MANERA CONTINUA</t>
  </si>
  <si>
    <t>CIELO PEREZ SOLANO</t>
  </si>
  <si>
    <t>Presidenta Junta de Licitaciones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</si>
</sst>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240A]\ * #,##0_-;\-[$$-240A]\ * #,##0_-;_-[$$-240A]\ * &quot;-&quot;??_-;_-@_-"/>
    <numFmt numFmtId="165" formatCode="_-[$$-240A]\ * #,##0.000000_-;\-[$$-240A]\ * #,##0.000000_-;_-[$$-240A]\ * &quot;-&quot;??_-;_-@_-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  <font>
      <b/>
      <sz val="13"/>
      <name val="Arial"/>
      <family val="2"/>
    </font>
    <font>
      <b/>
      <sz val="10"/>
      <name val="Arial"/>
      <family val="2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3" fontId="7" fillId="0" borderId="2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5" fontId="1" fillId="0" borderId="0" xfId="0" applyNumberFormat="1" applyFont="1" applyFill="1"/>
    <xf numFmtId="0" fontId="0" fillId="0" borderId="0" xfId="0" applyBorder="1"/>
    <xf numFmtId="164" fontId="0" fillId="0" borderId="0" xfId="0" applyNumberFormat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124884</xdr:colOff>
      <xdr:row>0</xdr:row>
      <xdr:rowOff>180975</xdr:rowOff>
    </xdr:from>
    <xdr:to>
      <xdr:col>1</xdr:col>
      <xdr:colOff>538692</xdr:colOff>
      <xdr:row>5</xdr:row>
      <xdr:rowOff>19049</xdr:rowOff>
    </xdr:to>
    <xdr:pic>
      <xdr:nvPicPr>
        <xdr:cNvPr id="2" name="Picture 6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84" y="180975"/>
          <a:ext cx="756708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1"/>
  <sheetViews>
    <sheetView tabSelected="1" workbookViewId="0">
      <selection activeCell="L10" sqref="L10"/>
    </sheetView>
  </sheetViews>
  <sheetFormatPr baseColWidth="10" defaultRowHeight="15" x14ac:dyDescent="0.25"/>
  <cols>
    <col min="1" max="1" width="5.140625" style="1" customWidth="1"/>
    <col min="2" max="2" width="22.85546875" style="1" customWidth="1"/>
    <col min="3" max="3" width="27.7109375" style="1" customWidth="1"/>
    <col min="4" max="4" width="12.85546875" style="3" customWidth="1"/>
    <col min="5" max="5" width="12" style="3" customWidth="1"/>
    <col min="6" max="6" width="11.5703125" style="3" customWidth="1"/>
    <col min="7" max="7" width="6.85546875" style="3" customWidth="1"/>
    <col min="8" max="8" width="8.140625" style="3" customWidth="1"/>
    <col min="9" max="9" width="17.42578125" style="1" bestFit="1" customWidth="1"/>
    <col min="10" max="10" width="22.42578125" style="1" bestFit="1" customWidth="1"/>
    <col min="14" max="14" width="22" customWidth="1"/>
  </cols>
  <sheetData>
    <row r="2" spans="1:14" x14ac:dyDescent="0.25">
      <c r="B2" s="2" t="s">
        <v>0</v>
      </c>
    </row>
    <row r="3" spans="1:14" x14ac:dyDescent="0.25">
      <c r="B3" s="2" t="s">
        <v>1</v>
      </c>
    </row>
    <row r="4" spans="1:14" x14ac:dyDescent="0.25">
      <c r="B4" s="2" t="s">
        <v>2</v>
      </c>
    </row>
    <row r="5" spans="1:14" x14ac:dyDescent="0.25">
      <c r="B5" s="2" t="s">
        <v>3</v>
      </c>
    </row>
    <row r="6" spans="1:14" ht="48.75" customHeight="1" x14ac:dyDescent="0.25">
      <c r="A6" s="39" t="s">
        <v>90</v>
      </c>
      <c r="B6" s="39"/>
      <c r="C6" s="39"/>
      <c r="D6" s="39"/>
      <c r="E6" s="39"/>
      <c r="F6" s="39"/>
      <c r="G6" s="39"/>
      <c r="H6" s="39"/>
      <c r="I6" s="39"/>
      <c r="J6" s="39"/>
    </row>
    <row r="7" spans="1:14" ht="15.75" x14ac:dyDescent="0.25">
      <c r="A7" s="4"/>
      <c r="B7" s="5"/>
      <c r="C7" s="5"/>
      <c r="D7" s="5"/>
      <c r="E7" s="5"/>
      <c r="F7" s="5"/>
      <c r="G7" s="5"/>
      <c r="H7" s="5"/>
      <c r="I7" s="40"/>
      <c r="J7" s="40"/>
    </row>
    <row r="8" spans="1:14" ht="36" x14ac:dyDescent="0.2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89</v>
      </c>
    </row>
    <row r="9" spans="1:14" ht="36" x14ac:dyDescent="0.25">
      <c r="A9" s="6">
        <v>1</v>
      </c>
      <c r="B9" s="8" t="s">
        <v>13</v>
      </c>
      <c r="C9" s="9" t="s">
        <v>14</v>
      </c>
      <c r="D9" s="9">
        <v>15</v>
      </c>
      <c r="E9" s="9">
        <v>9</v>
      </c>
      <c r="F9" s="9" t="s">
        <v>15</v>
      </c>
      <c r="G9" s="9">
        <v>30</v>
      </c>
      <c r="H9" s="9">
        <v>1</v>
      </c>
      <c r="I9" s="10">
        <f>+ROUND(7706109,0)</f>
        <v>7706109</v>
      </c>
      <c r="J9" s="10">
        <f>ROUND(I9*7.5,0)</f>
        <v>57795818</v>
      </c>
      <c r="N9" s="35"/>
    </row>
    <row r="10" spans="1:14" ht="36" x14ac:dyDescent="0.25">
      <c r="A10" s="6">
        <v>2</v>
      </c>
      <c r="B10" s="8" t="s">
        <v>13</v>
      </c>
      <c r="C10" s="9" t="s">
        <v>16</v>
      </c>
      <c r="D10" s="9">
        <v>15</v>
      </c>
      <c r="E10" s="9">
        <v>9</v>
      </c>
      <c r="F10" s="9" t="s">
        <v>15</v>
      </c>
      <c r="G10" s="9">
        <v>30</v>
      </c>
      <c r="H10" s="9">
        <v>1</v>
      </c>
      <c r="I10" s="10">
        <f>+ROUND(7706109,0)</f>
        <v>7706109</v>
      </c>
      <c r="J10" s="10">
        <f t="shared" ref="J10:J61" si="0">ROUND(I10*7.5,0)</f>
        <v>57795818</v>
      </c>
    </row>
    <row r="11" spans="1:14" ht="36" x14ac:dyDescent="0.25">
      <c r="A11" s="6">
        <v>3</v>
      </c>
      <c r="B11" s="8" t="s">
        <v>13</v>
      </c>
      <c r="C11" s="9" t="s">
        <v>17</v>
      </c>
      <c r="D11" s="9">
        <v>12</v>
      </c>
      <c r="E11" s="9"/>
      <c r="F11" s="9" t="s">
        <v>18</v>
      </c>
      <c r="G11" s="9">
        <v>24</v>
      </c>
      <c r="H11" s="9">
        <v>1</v>
      </c>
      <c r="I11" s="10">
        <f>+ROUND(2710201,0)</f>
        <v>2710201</v>
      </c>
      <c r="J11" s="10">
        <f t="shared" si="0"/>
        <v>20326508</v>
      </c>
    </row>
    <row r="12" spans="1:14" ht="48" x14ac:dyDescent="0.25">
      <c r="A12" s="6">
        <v>4</v>
      </c>
      <c r="B12" s="8" t="s">
        <v>13</v>
      </c>
      <c r="C12" s="9" t="s">
        <v>19</v>
      </c>
      <c r="D12" s="9">
        <v>12</v>
      </c>
      <c r="E12" s="9"/>
      <c r="F12" s="9" t="s">
        <v>18</v>
      </c>
      <c r="G12" s="9">
        <v>24</v>
      </c>
      <c r="H12" s="9">
        <v>1</v>
      </c>
      <c r="I12" s="10">
        <f>+ROUND(2710201,0)</f>
        <v>2710201</v>
      </c>
      <c r="J12" s="10">
        <f t="shared" si="0"/>
        <v>20326508</v>
      </c>
    </row>
    <row r="13" spans="1:14" ht="36" x14ac:dyDescent="0.25">
      <c r="A13" s="6">
        <v>5</v>
      </c>
      <c r="B13" s="8" t="s">
        <v>13</v>
      </c>
      <c r="C13" s="9" t="s">
        <v>20</v>
      </c>
      <c r="D13" s="9">
        <v>15</v>
      </c>
      <c r="E13" s="9">
        <v>9</v>
      </c>
      <c r="F13" s="9" t="s">
        <v>15</v>
      </c>
      <c r="G13" s="9">
        <v>30</v>
      </c>
      <c r="H13" s="9">
        <v>1</v>
      </c>
      <c r="I13" s="10">
        <f>+ROUND(7565998,0)</f>
        <v>7565998</v>
      </c>
      <c r="J13" s="10">
        <f t="shared" si="0"/>
        <v>56744985</v>
      </c>
    </row>
    <row r="14" spans="1:14" ht="36" x14ac:dyDescent="0.25">
      <c r="A14" s="6">
        <v>6</v>
      </c>
      <c r="B14" s="8" t="s">
        <v>21</v>
      </c>
      <c r="C14" s="9" t="s">
        <v>22</v>
      </c>
      <c r="D14" s="9">
        <v>15</v>
      </c>
      <c r="E14" s="9">
        <v>9</v>
      </c>
      <c r="F14" s="9" t="s">
        <v>15</v>
      </c>
      <c r="G14" s="9">
        <v>30</v>
      </c>
      <c r="H14" s="9">
        <v>1</v>
      </c>
      <c r="I14" s="10">
        <f>+ROUND(7706109,0)</f>
        <v>7706109</v>
      </c>
      <c r="J14" s="10">
        <f t="shared" si="0"/>
        <v>57795818</v>
      </c>
    </row>
    <row r="15" spans="1:14" ht="48" x14ac:dyDescent="0.25">
      <c r="A15" s="6">
        <v>7</v>
      </c>
      <c r="B15" s="8" t="s">
        <v>21</v>
      </c>
      <c r="C15" s="9" t="s">
        <v>23</v>
      </c>
      <c r="D15" s="9">
        <v>15</v>
      </c>
      <c r="E15" s="9">
        <v>9</v>
      </c>
      <c r="F15" s="9" t="s">
        <v>15</v>
      </c>
      <c r="G15" s="9">
        <v>30</v>
      </c>
      <c r="H15" s="9">
        <v>1</v>
      </c>
      <c r="I15" s="10">
        <f>+ROUND(7706109,0)</f>
        <v>7706109</v>
      </c>
      <c r="J15" s="10">
        <f t="shared" si="0"/>
        <v>57795818</v>
      </c>
    </row>
    <row r="16" spans="1:14" ht="60" x14ac:dyDescent="0.25">
      <c r="A16" s="6">
        <v>8</v>
      </c>
      <c r="B16" s="8" t="s">
        <v>24</v>
      </c>
      <c r="C16" s="9" t="s">
        <v>25</v>
      </c>
      <c r="D16" s="9">
        <v>15</v>
      </c>
      <c r="E16" s="9">
        <v>1</v>
      </c>
      <c r="F16" s="9" t="s">
        <v>26</v>
      </c>
      <c r="G16" s="9">
        <v>24</v>
      </c>
      <c r="H16" s="9">
        <v>1</v>
      </c>
      <c r="I16" s="10">
        <f>+ROUND(3683868,0)</f>
        <v>3683868</v>
      </c>
      <c r="J16" s="10">
        <f t="shared" si="0"/>
        <v>27629010</v>
      </c>
    </row>
    <row r="17" spans="1:10" ht="48" x14ac:dyDescent="0.25">
      <c r="A17" s="6">
        <v>9</v>
      </c>
      <c r="B17" s="8" t="s">
        <v>24</v>
      </c>
      <c r="C17" s="9" t="s">
        <v>27</v>
      </c>
      <c r="D17" s="9">
        <v>15</v>
      </c>
      <c r="E17" s="9">
        <v>1</v>
      </c>
      <c r="F17" s="9" t="s">
        <v>26</v>
      </c>
      <c r="G17" s="9">
        <v>24</v>
      </c>
      <c r="H17" s="9">
        <v>1</v>
      </c>
      <c r="I17" s="10">
        <f>+ROUND(3683868,0)</f>
        <v>3683868</v>
      </c>
      <c r="J17" s="10">
        <f t="shared" si="0"/>
        <v>27629010</v>
      </c>
    </row>
    <row r="18" spans="1:10" ht="36" x14ac:dyDescent="0.25">
      <c r="A18" s="6">
        <v>10</v>
      </c>
      <c r="B18" s="8" t="s">
        <v>28</v>
      </c>
      <c r="C18" s="9" t="s">
        <v>29</v>
      </c>
      <c r="D18" s="9">
        <v>15</v>
      </c>
      <c r="E18" s="9">
        <v>9</v>
      </c>
      <c r="F18" s="9" t="s">
        <v>15</v>
      </c>
      <c r="G18" s="9">
        <v>30</v>
      </c>
      <c r="H18" s="9">
        <v>1</v>
      </c>
      <c r="I18" s="10">
        <f>+ROUND(7565998,0)</f>
        <v>7565998</v>
      </c>
      <c r="J18" s="10">
        <f t="shared" si="0"/>
        <v>56744985</v>
      </c>
    </row>
    <row r="19" spans="1:10" ht="36" x14ac:dyDescent="0.25">
      <c r="A19" s="6">
        <v>11</v>
      </c>
      <c r="B19" s="8" t="s">
        <v>28</v>
      </c>
      <c r="C19" s="9" t="s">
        <v>30</v>
      </c>
      <c r="D19" s="9">
        <v>15</v>
      </c>
      <c r="E19" s="9">
        <v>1</v>
      </c>
      <c r="F19" s="9" t="s">
        <v>26</v>
      </c>
      <c r="G19" s="9">
        <v>24</v>
      </c>
      <c r="H19" s="9">
        <v>1</v>
      </c>
      <c r="I19" s="10">
        <f>+ROUND(3683868,0)</f>
        <v>3683868</v>
      </c>
      <c r="J19" s="10">
        <f t="shared" si="0"/>
        <v>27629010</v>
      </c>
    </row>
    <row r="20" spans="1:10" ht="36" x14ac:dyDescent="0.25">
      <c r="A20" s="6">
        <v>12</v>
      </c>
      <c r="B20" s="8" t="s">
        <v>31</v>
      </c>
      <c r="C20" s="9" t="s">
        <v>32</v>
      </c>
      <c r="D20" s="9">
        <v>15</v>
      </c>
      <c r="E20" s="9">
        <v>9</v>
      </c>
      <c r="F20" s="9" t="s">
        <v>15</v>
      </c>
      <c r="G20" s="9">
        <v>30</v>
      </c>
      <c r="H20" s="9">
        <v>1</v>
      </c>
      <c r="I20" s="10">
        <f>+ROUND(7706109,0)</f>
        <v>7706109</v>
      </c>
      <c r="J20" s="10">
        <f t="shared" si="0"/>
        <v>57795818</v>
      </c>
    </row>
    <row r="21" spans="1:10" ht="72" x14ac:dyDescent="0.25">
      <c r="A21" s="6">
        <v>13</v>
      </c>
      <c r="B21" s="8" t="s">
        <v>33</v>
      </c>
      <c r="C21" s="9" t="s">
        <v>34</v>
      </c>
      <c r="D21" s="9">
        <v>15</v>
      </c>
      <c r="E21" s="9">
        <v>1</v>
      </c>
      <c r="F21" s="9" t="s">
        <v>26</v>
      </c>
      <c r="G21" s="9">
        <v>24</v>
      </c>
      <c r="H21" s="9">
        <v>1</v>
      </c>
      <c r="I21" s="10">
        <f>+ROUND(3683868,0)</f>
        <v>3683868</v>
      </c>
      <c r="J21" s="10">
        <f t="shared" si="0"/>
        <v>27629010</v>
      </c>
    </row>
    <row r="22" spans="1:10" ht="36" x14ac:dyDescent="0.25">
      <c r="A22" s="6">
        <v>14</v>
      </c>
      <c r="B22" s="8" t="s">
        <v>33</v>
      </c>
      <c r="C22" s="9" t="s">
        <v>35</v>
      </c>
      <c r="D22" s="9">
        <v>15</v>
      </c>
      <c r="E22" s="9">
        <v>1</v>
      </c>
      <c r="F22" s="9" t="s">
        <v>26</v>
      </c>
      <c r="G22" s="9">
        <v>30</v>
      </c>
      <c r="H22" s="9">
        <v>1</v>
      </c>
      <c r="I22" s="10">
        <v>4604834</v>
      </c>
      <c r="J22" s="10">
        <f t="shared" si="0"/>
        <v>34536255</v>
      </c>
    </row>
    <row r="23" spans="1:10" ht="48" x14ac:dyDescent="0.25">
      <c r="A23" s="6">
        <v>15</v>
      </c>
      <c r="B23" s="8" t="s">
        <v>36</v>
      </c>
      <c r="C23" s="9" t="s">
        <v>37</v>
      </c>
      <c r="D23" s="9">
        <v>15</v>
      </c>
      <c r="E23" s="9">
        <v>9</v>
      </c>
      <c r="F23" s="9" t="s">
        <v>15</v>
      </c>
      <c r="G23" s="9">
        <v>30</v>
      </c>
      <c r="H23" s="9">
        <v>1</v>
      </c>
      <c r="I23" s="10">
        <v>7565998</v>
      </c>
      <c r="J23" s="10">
        <f t="shared" si="0"/>
        <v>56744985</v>
      </c>
    </row>
    <row r="24" spans="1:10" ht="48" x14ac:dyDescent="0.25">
      <c r="A24" s="6">
        <v>16</v>
      </c>
      <c r="B24" s="8" t="s">
        <v>36</v>
      </c>
      <c r="C24" s="9" t="s">
        <v>92</v>
      </c>
      <c r="D24" s="9">
        <v>15</v>
      </c>
      <c r="E24" s="9">
        <v>1</v>
      </c>
      <c r="F24" s="9" t="s">
        <v>26</v>
      </c>
      <c r="G24" s="9">
        <v>26</v>
      </c>
      <c r="H24" s="9">
        <v>1</v>
      </c>
      <c r="I24" s="10">
        <v>4604834</v>
      </c>
      <c r="J24" s="10">
        <f t="shared" si="0"/>
        <v>34536255</v>
      </c>
    </row>
    <row r="25" spans="1:10" ht="48" x14ac:dyDescent="0.25">
      <c r="A25" s="6">
        <v>17</v>
      </c>
      <c r="B25" s="8" t="s">
        <v>38</v>
      </c>
      <c r="C25" s="9" t="s">
        <v>39</v>
      </c>
      <c r="D25" s="9">
        <v>15</v>
      </c>
      <c r="E25" s="9">
        <v>1</v>
      </c>
      <c r="F25" s="9" t="s">
        <v>26</v>
      </c>
      <c r="G25" s="9">
        <v>20</v>
      </c>
      <c r="H25" s="9">
        <v>1</v>
      </c>
      <c r="I25" s="10">
        <v>3683868</v>
      </c>
      <c r="J25" s="10">
        <f t="shared" si="0"/>
        <v>27629010</v>
      </c>
    </row>
    <row r="26" spans="1:10" ht="60" x14ac:dyDescent="0.25">
      <c r="A26" s="6">
        <v>18</v>
      </c>
      <c r="B26" s="8" t="s">
        <v>40</v>
      </c>
      <c r="C26" s="9" t="s">
        <v>41</v>
      </c>
      <c r="D26" s="9">
        <v>8</v>
      </c>
      <c r="E26" s="9"/>
      <c r="F26" s="9" t="s">
        <v>42</v>
      </c>
      <c r="G26" s="9">
        <v>20</v>
      </c>
      <c r="H26" s="9">
        <v>1</v>
      </c>
      <c r="I26" s="10">
        <v>1505667</v>
      </c>
      <c r="J26" s="10">
        <f t="shared" si="0"/>
        <v>11292503</v>
      </c>
    </row>
    <row r="27" spans="1:10" ht="36" x14ac:dyDescent="0.25">
      <c r="A27" s="6">
        <v>19</v>
      </c>
      <c r="B27" s="8" t="s">
        <v>43</v>
      </c>
      <c r="C27" s="9" t="s">
        <v>44</v>
      </c>
      <c r="D27" s="9">
        <v>15</v>
      </c>
      <c r="E27" s="9">
        <v>9</v>
      </c>
      <c r="F27" s="9" t="s">
        <v>15</v>
      </c>
      <c r="G27" s="9">
        <v>30</v>
      </c>
      <c r="H27" s="9">
        <v>1</v>
      </c>
      <c r="I27" s="10">
        <v>7565998</v>
      </c>
      <c r="J27" s="10">
        <f t="shared" si="0"/>
        <v>56744985</v>
      </c>
    </row>
    <row r="28" spans="1:10" ht="72" x14ac:dyDescent="0.25">
      <c r="A28" s="6">
        <v>20</v>
      </c>
      <c r="B28" s="8" t="s">
        <v>43</v>
      </c>
      <c r="C28" s="9" t="s">
        <v>45</v>
      </c>
      <c r="D28" s="9">
        <v>15</v>
      </c>
      <c r="E28" s="9">
        <v>1</v>
      </c>
      <c r="F28" s="9" t="s">
        <v>26</v>
      </c>
      <c r="G28" s="9">
        <v>24</v>
      </c>
      <c r="H28" s="9">
        <v>1</v>
      </c>
      <c r="I28" s="10">
        <v>3683868</v>
      </c>
      <c r="J28" s="10">
        <f t="shared" si="0"/>
        <v>27629010</v>
      </c>
    </row>
    <row r="29" spans="1:10" ht="48" x14ac:dyDescent="0.25">
      <c r="A29" s="6">
        <v>21</v>
      </c>
      <c r="B29" s="8" t="s">
        <v>43</v>
      </c>
      <c r="C29" s="9" t="s">
        <v>46</v>
      </c>
      <c r="D29" s="9">
        <v>15</v>
      </c>
      <c r="E29" s="9">
        <v>1</v>
      </c>
      <c r="F29" s="9" t="s">
        <v>26</v>
      </c>
      <c r="G29" s="9">
        <v>24</v>
      </c>
      <c r="H29" s="9">
        <v>1</v>
      </c>
      <c r="I29" s="10">
        <v>3683868</v>
      </c>
      <c r="J29" s="10">
        <f t="shared" si="0"/>
        <v>27629010</v>
      </c>
    </row>
    <row r="30" spans="1:10" ht="48" x14ac:dyDescent="0.25">
      <c r="A30" s="6">
        <v>22</v>
      </c>
      <c r="B30" s="8" t="s">
        <v>43</v>
      </c>
      <c r="C30" s="9" t="s">
        <v>47</v>
      </c>
      <c r="D30" s="9">
        <v>12</v>
      </c>
      <c r="E30" s="9"/>
      <c r="F30" s="9" t="s">
        <v>18</v>
      </c>
      <c r="G30" s="9">
        <v>20</v>
      </c>
      <c r="H30" s="9">
        <v>1</v>
      </c>
      <c r="I30" s="10">
        <v>2258501</v>
      </c>
      <c r="J30" s="10">
        <f t="shared" si="0"/>
        <v>16938758</v>
      </c>
    </row>
    <row r="31" spans="1:10" ht="60" x14ac:dyDescent="0.25">
      <c r="A31" s="6">
        <v>23</v>
      </c>
      <c r="B31" s="8" t="s">
        <v>43</v>
      </c>
      <c r="C31" s="9" t="s">
        <v>48</v>
      </c>
      <c r="D31" s="9">
        <v>12</v>
      </c>
      <c r="E31" s="9"/>
      <c r="F31" s="9" t="s">
        <v>18</v>
      </c>
      <c r="G31" s="9">
        <v>30</v>
      </c>
      <c r="H31" s="9">
        <v>1</v>
      </c>
      <c r="I31" s="10">
        <v>3387751</v>
      </c>
      <c r="J31" s="10">
        <f t="shared" si="0"/>
        <v>25408133</v>
      </c>
    </row>
    <row r="32" spans="1:10" ht="60" x14ac:dyDescent="0.25">
      <c r="A32" s="6">
        <v>24</v>
      </c>
      <c r="B32" s="8" t="s">
        <v>49</v>
      </c>
      <c r="C32" s="9" t="s">
        <v>95</v>
      </c>
      <c r="D32" s="9">
        <v>15</v>
      </c>
      <c r="E32" s="9">
        <v>1</v>
      </c>
      <c r="F32" s="9" t="s">
        <v>26</v>
      </c>
      <c r="G32" s="9">
        <v>26</v>
      </c>
      <c r="H32" s="9">
        <v>1</v>
      </c>
      <c r="I32" s="10">
        <v>3683868</v>
      </c>
      <c r="J32" s="10">
        <f t="shared" si="0"/>
        <v>27629010</v>
      </c>
    </row>
    <row r="33" spans="1:10" ht="24" x14ac:dyDescent="0.25">
      <c r="A33" s="6">
        <v>25</v>
      </c>
      <c r="B33" s="8" t="s">
        <v>49</v>
      </c>
      <c r="C33" s="9" t="s">
        <v>50</v>
      </c>
      <c r="D33" s="9">
        <v>8</v>
      </c>
      <c r="E33" s="9"/>
      <c r="F33" s="9" t="s">
        <v>42</v>
      </c>
      <c r="G33" s="9">
        <v>30</v>
      </c>
      <c r="H33" s="9">
        <v>1</v>
      </c>
      <c r="I33" s="10">
        <v>2258501</v>
      </c>
      <c r="J33" s="10">
        <f t="shared" si="0"/>
        <v>16938758</v>
      </c>
    </row>
    <row r="34" spans="1:10" ht="48" x14ac:dyDescent="0.25">
      <c r="A34" s="6">
        <v>26</v>
      </c>
      <c r="B34" s="8" t="s">
        <v>24</v>
      </c>
      <c r="C34" s="9" t="s">
        <v>51</v>
      </c>
      <c r="D34" s="9"/>
      <c r="E34" s="9">
        <v>8</v>
      </c>
      <c r="F34" s="9" t="s">
        <v>52</v>
      </c>
      <c r="G34" s="9">
        <v>30</v>
      </c>
      <c r="H34" s="9">
        <v>1</v>
      </c>
      <c r="I34" s="10">
        <v>2961163</v>
      </c>
      <c r="J34" s="10">
        <f t="shared" si="0"/>
        <v>22208723</v>
      </c>
    </row>
    <row r="35" spans="1:10" ht="60" x14ac:dyDescent="0.25">
      <c r="A35" s="6">
        <v>27</v>
      </c>
      <c r="B35" s="8" t="s">
        <v>53</v>
      </c>
      <c r="C35" s="9" t="s">
        <v>54</v>
      </c>
      <c r="D35" s="9">
        <v>15</v>
      </c>
      <c r="E35" s="9">
        <v>1</v>
      </c>
      <c r="F35" s="9" t="s">
        <v>26</v>
      </c>
      <c r="G35" s="9">
        <v>24</v>
      </c>
      <c r="H35" s="9">
        <v>1</v>
      </c>
      <c r="I35" s="10">
        <v>3683868</v>
      </c>
      <c r="J35" s="10">
        <f t="shared" si="0"/>
        <v>27629010</v>
      </c>
    </row>
    <row r="36" spans="1:10" ht="48" x14ac:dyDescent="0.25">
      <c r="A36" s="6">
        <v>28</v>
      </c>
      <c r="B36" s="8" t="s">
        <v>55</v>
      </c>
      <c r="C36" s="9" t="s">
        <v>56</v>
      </c>
      <c r="D36" s="9">
        <v>15</v>
      </c>
      <c r="E36" s="9">
        <v>1</v>
      </c>
      <c r="F36" s="9" t="s">
        <v>26</v>
      </c>
      <c r="G36" s="9">
        <v>30</v>
      </c>
      <c r="H36" s="9">
        <v>1</v>
      </c>
      <c r="I36" s="10">
        <v>4604834</v>
      </c>
      <c r="J36" s="10">
        <f t="shared" si="0"/>
        <v>34536255</v>
      </c>
    </row>
    <row r="37" spans="1:10" ht="60" x14ac:dyDescent="0.25">
      <c r="A37" s="6">
        <v>29</v>
      </c>
      <c r="B37" s="8" t="s">
        <v>55</v>
      </c>
      <c r="C37" s="9" t="s">
        <v>57</v>
      </c>
      <c r="D37" s="9">
        <v>8</v>
      </c>
      <c r="E37" s="9"/>
      <c r="F37" s="9" t="s">
        <v>42</v>
      </c>
      <c r="G37" s="9">
        <v>20</v>
      </c>
      <c r="H37" s="9">
        <v>1</v>
      </c>
      <c r="I37" s="10">
        <v>1505667</v>
      </c>
      <c r="J37" s="10">
        <f t="shared" si="0"/>
        <v>11292503</v>
      </c>
    </row>
    <row r="38" spans="1:10" ht="48" x14ac:dyDescent="0.25">
      <c r="A38" s="6">
        <v>30</v>
      </c>
      <c r="B38" s="8" t="s">
        <v>58</v>
      </c>
      <c r="C38" s="9" t="s">
        <v>59</v>
      </c>
      <c r="D38" s="9">
        <v>15</v>
      </c>
      <c r="E38" s="9">
        <v>9</v>
      </c>
      <c r="F38" s="9" t="s">
        <v>15</v>
      </c>
      <c r="G38" s="9">
        <v>30</v>
      </c>
      <c r="H38" s="9">
        <v>1</v>
      </c>
      <c r="I38" s="10">
        <v>7565998</v>
      </c>
      <c r="J38" s="10">
        <f t="shared" si="0"/>
        <v>56744985</v>
      </c>
    </row>
    <row r="39" spans="1:10" ht="48" x14ac:dyDescent="0.25">
      <c r="A39" s="6">
        <v>31</v>
      </c>
      <c r="B39" s="8" t="s">
        <v>60</v>
      </c>
      <c r="C39" s="9" t="s">
        <v>61</v>
      </c>
      <c r="D39" s="9">
        <v>15</v>
      </c>
      <c r="E39" s="9">
        <v>1</v>
      </c>
      <c r="F39" s="9" t="s">
        <v>26</v>
      </c>
      <c r="G39" s="9">
        <v>30</v>
      </c>
      <c r="H39" s="9">
        <v>1</v>
      </c>
      <c r="I39" s="10">
        <v>4604834</v>
      </c>
      <c r="J39" s="10">
        <f t="shared" si="0"/>
        <v>34536255</v>
      </c>
    </row>
    <row r="40" spans="1:10" ht="36" x14ac:dyDescent="0.25">
      <c r="A40" s="6">
        <v>32</v>
      </c>
      <c r="B40" s="8" t="s">
        <v>60</v>
      </c>
      <c r="C40" s="9" t="s">
        <v>87</v>
      </c>
      <c r="D40" s="9">
        <v>15</v>
      </c>
      <c r="E40" s="9">
        <v>9</v>
      </c>
      <c r="F40" s="9" t="s">
        <v>15</v>
      </c>
      <c r="G40" s="9">
        <v>30</v>
      </c>
      <c r="H40" s="9">
        <v>1</v>
      </c>
      <c r="I40" s="10">
        <v>7565998</v>
      </c>
      <c r="J40" s="10">
        <f t="shared" si="0"/>
        <v>56744985</v>
      </c>
    </row>
    <row r="41" spans="1:10" ht="36" x14ac:dyDescent="0.25">
      <c r="A41" s="6">
        <v>33</v>
      </c>
      <c r="B41" s="8" t="s">
        <v>62</v>
      </c>
      <c r="C41" s="9" t="s">
        <v>63</v>
      </c>
      <c r="D41" s="9">
        <v>15</v>
      </c>
      <c r="E41" s="9">
        <v>9</v>
      </c>
      <c r="F41" s="9" t="s">
        <v>15</v>
      </c>
      <c r="G41" s="9">
        <v>30</v>
      </c>
      <c r="H41" s="9">
        <v>1</v>
      </c>
      <c r="I41" s="10">
        <v>7565998</v>
      </c>
      <c r="J41" s="10">
        <f t="shared" si="0"/>
        <v>56744985</v>
      </c>
    </row>
    <row r="42" spans="1:10" ht="24" x14ac:dyDescent="0.25">
      <c r="A42" s="6">
        <v>34</v>
      </c>
      <c r="B42" s="8" t="s">
        <v>62</v>
      </c>
      <c r="C42" s="9" t="s">
        <v>64</v>
      </c>
      <c r="D42" s="9">
        <v>15</v>
      </c>
      <c r="E42" s="9">
        <v>9</v>
      </c>
      <c r="F42" s="9" t="s">
        <v>15</v>
      </c>
      <c r="G42" s="9">
        <v>30</v>
      </c>
      <c r="H42" s="9">
        <v>1</v>
      </c>
      <c r="I42" s="10">
        <v>7565998</v>
      </c>
      <c r="J42" s="10">
        <f t="shared" si="0"/>
        <v>56744985</v>
      </c>
    </row>
    <row r="43" spans="1:10" ht="36" x14ac:dyDescent="0.25">
      <c r="A43" s="6">
        <v>35</v>
      </c>
      <c r="B43" s="8" t="s">
        <v>62</v>
      </c>
      <c r="C43" s="9" t="s">
        <v>94</v>
      </c>
      <c r="D43" s="9">
        <v>15</v>
      </c>
      <c r="E43" s="9">
        <v>1</v>
      </c>
      <c r="F43" s="9" t="s">
        <v>26</v>
      </c>
      <c r="G43" s="9">
        <v>24</v>
      </c>
      <c r="H43" s="9">
        <v>1</v>
      </c>
      <c r="I43" s="10">
        <v>3683868</v>
      </c>
      <c r="J43" s="10">
        <f t="shared" si="0"/>
        <v>27629010</v>
      </c>
    </row>
    <row r="44" spans="1:10" ht="36" x14ac:dyDescent="0.25">
      <c r="A44" s="6">
        <v>36</v>
      </c>
      <c r="B44" s="8" t="s">
        <v>62</v>
      </c>
      <c r="C44" s="9" t="s">
        <v>65</v>
      </c>
      <c r="D44" s="9">
        <v>15</v>
      </c>
      <c r="E44" s="9">
        <v>9</v>
      </c>
      <c r="F44" s="9" t="s">
        <v>15</v>
      </c>
      <c r="G44" s="9">
        <v>30</v>
      </c>
      <c r="H44" s="9">
        <v>1</v>
      </c>
      <c r="I44" s="10">
        <v>7565998</v>
      </c>
      <c r="J44" s="10">
        <f t="shared" si="0"/>
        <v>56744985</v>
      </c>
    </row>
    <row r="45" spans="1:10" ht="48" x14ac:dyDescent="0.25">
      <c r="A45" s="6">
        <v>37</v>
      </c>
      <c r="B45" s="8" t="s">
        <v>62</v>
      </c>
      <c r="C45" s="9" t="s">
        <v>96</v>
      </c>
      <c r="D45" s="9">
        <v>15</v>
      </c>
      <c r="E45" s="9">
        <v>1</v>
      </c>
      <c r="F45" s="9" t="s">
        <v>26</v>
      </c>
      <c r="G45" s="9">
        <v>26</v>
      </c>
      <c r="H45" s="9">
        <v>1</v>
      </c>
      <c r="I45" s="10">
        <v>3683868</v>
      </c>
      <c r="J45" s="10">
        <f t="shared" si="0"/>
        <v>27629010</v>
      </c>
    </row>
    <row r="46" spans="1:10" ht="36" x14ac:dyDescent="0.25">
      <c r="A46" s="6">
        <v>38</v>
      </c>
      <c r="B46" s="8" t="s">
        <v>62</v>
      </c>
      <c r="C46" s="9" t="s">
        <v>93</v>
      </c>
      <c r="D46" s="9">
        <v>15</v>
      </c>
      <c r="E46" s="9">
        <v>1</v>
      </c>
      <c r="F46" s="9" t="s">
        <v>26</v>
      </c>
      <c r="G46" s="9">
        <v>30</v>
      </c>
      <c r="H46" s="9">
        <v>1</v>
      </c>
      <c r="I46" s="10">
        <v>4604834</v>
      </c>
      <c r="J46" s="10">
        <f t="shared" si="0"/>
        <v>34536255</v>
      </c>
    </row>
    <row r="47" spans="1:10" ht="36" x14ac:dyDescent="0.25">
      <c r="A47" s="6">
        <v>39</v>
      </c>
      <c r="B47" s="8" t="s">
        <v>62</v>
      </c>
      <c r="C47" s="9" t="s">
        <v>97</v>
      </c>
      <c r="D47" s="9">
        <v>15</v>
      </c>
      <c r="E47" s="9">
        <v>1</v>
      </c>
      <c r="F47" s="9" t="s">
        <v>26</v>
      </c>
      <c r="G47" s="9">
        <v>26</v>
      </c>
      <c r="H47" s="9">
        <v>1</v>
      </c>
      <c r="I47" s="10">
        <v>3683868</v>
      </c>
      <c r="J47" s="10">
        <f t="shared" si="0"/>
        <v>27629010</v>
      </c>
    </row>
    <row r="48" spans="1:10" ht="48" x14ac:dyDescent="0.25">
      <c r="A48" s="6">
        <v>40</v>
      </c>
      <c r="B48" s="8" t="s">
        <v>62</v>
      </c>
      <c r="C48" s="9" t="s">
        <v>98</v>
      </c>
      <c r="D48" s="9">
        <v>15</v>
      </c>
      <c r="E48" s="9">
        <v>1</v>
      </c>
      <c r="F48" s="9" t="s">
        <v>26</v>
      </c>
      <c r="G48" s="9">
        <v>26</v>
      </c>
      <c r="H48" s="9">
        <v>1</v>
      </c>
      <c r="I48" s="10">
        <v>3683868</v>
      </c>
      <c r="J48" s="10">
        <f t="shared" si="0"/>
        <v>27629010</v>
      </c>
    </row>
    <row r="49" spans="1:10" ht="24" x14ac:dyDescent="0.25">
      <c r="A49" s="6">
        <v>41</v>
      </c>
      <c r="B49" s="8" t="s">
        <v>66</v>
      </c>
      <c r="C49" s="9" t="s">
        <v>67</v>
      </c>
      <c r="D49" s="9">
        <v>15</v>
      </c>
      <c r="E49" s="9">
        <v>9</v>
      </c>
      <c r="F49" s="9" t="s">
        <v>15</v>
      </c>
      <c r="G49" s="9">
        <v>30</v>
      </c>
      <c r="H49" s="9">
        <v>1</v>
      </c>
      <c r="I49" s="10">
        <v>7565998</v>
      </c>
      <c r="J49" s="10">
        <f t="shared" si="0"/>
        <v>56744985</v>
      </c>
    </row>
    <row r="50" spans="1:10" ht="24" x14ac:dyDescent="0.25">
      <c r="A50" s="6">
        <v>42</v>
      </c>
      <c r="B50" s="8" t="s">
        <v>68</v>
      </c>
      <c r="C50" s="9" t="s">
        <v>67</v>
      </c>
      <c r="D50" s="9">
        <v>15</v>
      </c>
      <c r="E50" s="9">
        <v>9</v>
      </c>
      <c r="F50" s="9" t="s">
        <v>15</v>
      </c>
      <c r="G50" s="9">
        <v>30</v>
      </c>
      <c r="H50" s="9">
        <v>1</v>
      </c>
      <c r="I50" s="10">
        <v>7565998</v>
      </c>
      <c r="J50" s="10">
        <f t="shared" si="0"/>
        <v>56744985</v>
      </c>
    </row>
    <row r="51" spans="1:10" ht="36" x14ac:dyDescent="0.25">
      <c r="A51" s="6">
        <v>43</v>
      </c>
      <c r="B51" s="11" t="s">
        <v>69</v>
      </c>
      <c r="C51" s="9" t="s">
        <v>70</v>
      </c>
      <c r="D51" s="9">
        <v>15</v>
      </c>
      <c r="E51" s="9">
        <v>9</v>
      </c>
      <c r="F51" s="9" t="s">
        <v>15</v>
      </c>
      <c r="G51" s="9">
        <v>30</v>
      </c>
      <c r="H51" s="9">
        <v>1</v>
      </c>
      <c r="I51" s="10">
        <v>7565998</v>
      </c>
      <c r="J51" s="10">
        <f t="shared" si="0"/>
        <v>56744985</v>
      </c>
    </row>
    <row r="52" spans="1:10" ht="36" x14ac:dyDescent="0.25">
      <c r="A52" s="6">
        <v>44</v>
      </c>
      <c r="B52" s="8" t="s">
        <v>69</v>
      </c>
      <c r="C52" s="9" t="s">
        <v>71</v>
      </c>
      <c r="D52" s="9">
        <v>15</v>
      </c>
      <c r="E52" s="9">
        <v>9</v>
      </c>
      <c r="F52" s="9" t="s">
        <v>15</v>
      </c>
      <c r="G52" s="6">
        <v>30</v>
      </c>
      <c r="H52" s="6">
        <v>1</v>
      </c>
      <c r="I52" s="10">
        <v>7565998</v>
      </c>
      <c r="J52" s="10">
        <f t="shared" si="0"/>
        <v>56744985</v>
      </c>
    </row>
    <row r="53" spans="1:10" ht="48" x14ac:dyDescent="0.25">
      <c r="A53" s="6">
        <v>45</v>
      </c>
      <c r="B53" s="8" t="s">
        <v>69</v>
      </c>
      <c r="C53" s="9" t="s">
        <v>72</v>
      </c>
      <c r="D53" s="9">
        <v>15</v>
      </c>
      <c r="E53" s="9">
        <v>9</v>
      </c>
      <c r="F53" s="9" t="s">
        <v>15</v>
      </c>
      <c r="G53" s="9">
        <v>30</v>
      </c>
      <c r="H53" s="9">
        <v>1</v>
      </c>
      <c r="I53" s="10">
        <v>7565998</v>
      </c>
      <c r="J53" s="10">
        <f t="shared" si="0"/>
        <v>56744985</v>
      </c>
    </row>
    <row r="54" spans="1:10" ht="60" x14ac:dyDescent="0.25">
      <c r="A54" s="6">
        <v>46</v>
      </c>
      <c r="B54" s="8" t="s">
        <v>69</v>
      </c>
      <c r="C54" s="9" t="s">
        <v>99</v>
      </c>
      <c r="D54" s="9">
        <v>15</v>
      </c>
      <c r="E54" s="9">
        <v>1</v>
      </c>
      <c r="F54" s="9" t="s">
        <v>26</v>
      </c>
      <c r="G54" s="9">
        <v>26</v>
      </c>
      <c r="H54" s="9">
        <v>1</v>
      </c>
      <c r="I54" s="10">
        <v>3683868</v>
      </c>
      <c r="J54" s="10">
        <f t="shared" si="0"/>
        <v>27629010</v>
      </c>
    </row>
    <row r="55" spans="1:10" ht="60" x14ac:dyDescent="0.25">
      <c r="A55" s="6">
        <v>47</v>
      </c>
      <c r="B55" s="12" t="s">
        <v>73</v>
      </c>
      <c r="C55" s="13" t="s">
        <v>74</v>
      </c>
      <c r="D55" s="13">
        <v>15</v>
      </c>
      <c r="E55" s="13">
        <v>9</v>
      </c>
      <c r="F55" s="13" t="s">
        <v>15</v>
      </c>
      <c r="G55" s="13">
        <v>30</v>
      </c>
      <c r="H55" s="13">
        <v>1</v>
      </c>
      <c r="I55" s="10">
        <v>7565998</v>
      </c>
      <c r="J55" s="10">
        <f t="shared" si="0"/>
        <v>56744985</v>
      </c>
    </row>
    <row r="56" spans="1:10" ht="72" x14ac:dyDescent="0.25">
      <c r="A56" s="6">
        <v>48</v>
      </c>
      <c r="B56" s="8" t="s">
        <v>73</v>
      </c>
      <c r="C56" s="9" t="s">
        <v>75</v>
      </c>
      <c r="D56" s="9">
        <v>12</v>
      </c>
      <c r="E56" s="9"/>
      <c r="F56" s="9" t="s">
        <v>18</v>
      </c>
      <c r="G56" s="9">
        <v>20</v>
      </c>
      <c r="H56" s="9">
        <v>1</v>
      </c>
      <c r="I56" s="10">
        <v>2258501</v>
      </c>
      <c r="J56" s="10">
        <f t="shared" si="0"/>
        <v>16938758</v>
      </c>
    </row>
    <row r="57" spans="1:10" ht="24" x14ac:dyDescent="0.25">
      <c r="A57" s="6">
        <v>49</v>
      </c>
      <c r="B57" s="14" t="s">
        <v>76</v>
      </c>
      <c r="C57" s="13" t="s">
        <v>77</v>
      </c>
      <c r="D57" s="13">
        <v>15</v>
      </c>
      <c r="E57" s="13">
        <v>1</v>
      </c>
      <c r="F57" s="9" t="s">
        <v>26</v>
      </c>
      <c r="G57" s="13">
        <v>30</v>
      </c>
      <c r="H57" s="13">
        <v>1</v>
      </c>
      <c r="I57" s="10">
        <v>4604834</v>
      </c>
      <c r="J57" s="10">
        <f t="shared" si="0"/>
        <v>34536255</v>
      </c>
    </row>
    <row r="58" spans="1:10" ht="36" x14ac:dyDescent="0.25">
      <c r="A58" s="6">
        <v>50</v>
      </c>
      <c r="B58" s="8" t="s">
        <v>78</v>
      </c>
      <c r="C58" s="9" t="s">
        <v>79</v>
      </c>
      <c r="D58" s="9">
        <v>15</v>
      </c>
      <c r="E58" s="9">
        <v>1</v>
      </c>
      <c r="F58" s="9" t="s">
        <v>26</v>
      </c>
      <c r="G58" s="9">
        <v>30</v>
      </c>
      <c r="H58" s="9">
        <v>1</v>
      </c>
      <c r="I58" s="10">
        <v>4604834</v>
      </c>
      <c r="J58" s="10">
        <f t="shared" si="0"/>
        <v>34536255</v>
      </c>
    </row>
    <row r="59" spans="1:10" ht="36" x14ac:dyDescent="0.25">
      <c r="A59" s="6">
        <v>51</v>
      </c>
      <c r="B59" s="8" t="s">
        <v>80</v>
      </c>
      <c r="C59" s="9" t="s">
        <v>81</v>
      </c>
      <c r="D59" s="9">
        <v>15</v>
      </c>
      <c r="E59" s="9">
        <v>9</v>
      </c>
      <c r="F59" s="9" t="s">
        <v>15</v>
      </c>
      <c r="G59" s="9">
        <v>30</v>
      </c>
      <c r="H59" s="9">
        <v>1</v>
      </c>
      <c r="I59" s="10">
        <v>7565998</v>
      </c>
      <c r="J59" s="10">
        <f t="shared" si="0"/>
        <v>56744985</v>
      </c>
    </row>
    <row r="60" spans="1:10" ht="48" x14ac:dyDescent="0.25">
      <c r="A60" s="6">
        <v>52</v>
      </c>
      <c r="B60" s="14" t="s">
        <v>82</v>
      </c>
      <c r="C60" s="13" t="s">
        <v>83</v>
      </c>
      <c r="D60" s="9">
        <v>15</v>
      </c>
      <c r="E60" s="9">
        <v>9</v>
      </c>
      <c r="F60" s="9" t="s">
        <v>15</v>
      </c>
      <c r="G60" s="9">
        <v>30</v>
      </c>
      <c r="H60" s="9">
        <v>1</v>
      </c>
      <c r="I60" s="10">
        <v>7565998</v>
      </c>
      <c r="J60" s="10">
        <f t="shared" si="0"/>
        <v>56744985</v>
      </c>
    </row>
    <row r="61" spans="1:10" ht="36" x14ac:dyDescent="0.25">
      <c r="A61" s="6">
        <v>53</v>
      </c>
      <c r="B61" s="15" t="s">
        <v>84</v>
      </c>
      <c r="C61" s="16" t="s">
        <v>85</v>
      </c>
      <c r="D61" s="17">
        <v>15</v>
      </c>
      <c r="E61" s="17">
        <v>9</v>
      </c>
      <c r="F61" s="17" t="s">
        <v>15</v>
      </c>
      <c r="G61" s="17">
        <v>30</v>
      </c>
      <c r="H61" s="17">
        <v>1</v>
      </c>
      <c r="I61" s="18">
        <v>7565998</v>
      </c>
      <c r="J61" s="10">
        <f t="shared" si="0"/>
        <v>56744985</v>
      </c>
    </row>
    <row r="62" spans="1:10" ht="15.75" x14ac:dyDescent="0.25">
      <c r="A62" s="41"/>
      <c r="B62" s="41"/>
      <c r="C62" s="19" t="s">
        <v>86</v>
      </c>
      <c r="D62" s="19"/>
      <c r="E62" s="19"/>
      <c r="F62" s="19"/>
      <c r="G62" s="19"/>
      <c r="H62" s="19">
        <f>SUM(H9:H61)</f>
        <v>53</v>
      </c>
      <c r="I62" s="30">
        <f>ROUND(SUM(I9:I61),0)</f>
        <v>280082652</v>
      </c>
      <c r="J62" s="20"/>
    </row>
    <row r="63" spans="1:10" ht="16.5" x14ac:dyDescent="0.25">
      <c r="A63" s="21"/>
      <c r="B63" s="26"/>
      <c r="C63" s="27" t="s">
        <v>91</v>
      </c>
      <c r="D63" s="27"/>
      <c r="E63" s="27"/>
      <c r="F63" s="27"/>
      <c r="G63" s="27"/>
      <c r="H63" s="28"/>
      <c r="I63" s="29"/>
      <c r="J63" s="31">
        <f>ROUND(SUM(J9:J62),0)</f>
        <v>2100619897</v>
      </c>
    </row>
    <row r="64" spans="1:10" ht="15.75" x14ac:dyDescent="0.25">
      <c r="A64" s="21"/>
      <c r="B64" s="21"/>
      <c r="C64" s="22"/>
      <c r="D64" s="22"/>
      <c r="E64" s="22"/>
      <c r="F64" s="22"/>
      <c r="G64" s="22"/>
      <c r="H64" s="23"/>
      <c r="I64" s="24"/>
      <c r="J64" s="25"/>
    </row>
    <row r="65" spans="1:10" s="34" customFormat="1" ht="15.75" x14ac:dyDescent="0.25">
      <c r="A65" s="21"/>
      <c r="B65" s="21"/>
      <c r="C65" s="22"/>
      <c r="D65" s="22"/>
      <c r="E65" s="22"/>
      <c r="F65" s="38"/>
      <c r="G65" s="38"/>
      <c r="H65" s="38"/>
      <c r="I65" s="38"/>
      <c r="J65" s="25"/>
    </row>
    <row r="66" spans="1:10" x14ac:dyDescent="0.25">
      <c r="A66" s="37" t="s">
        <v>100</v>
      </c>
      <c r="B66" s="37"/>
      <c r="C66" s="37"/>
    </row>
    <row r="67" spans="1:10" x14ac:dyDescent="0.25">
      <c r="A67" s="37" t="s">
        <v>101</v>
      </c>
      <c r="B67" s="37"/>
      <c r="C67" s="37"/>
      <c r="J67" s="32"/>
    </row>
    <row r="68" spans="1:10" x14ac:dyDescent="0.25">
      <c r="A68" s="37"/>
      <c r="B68" s="37"/>
      <c r="C68" s="37"/>
      <c r="J68" s="33"/>
    </row>
    <row r="69" spans="1:10" x14ac:dyDescent="0.25">
      <c r="J69" s="32"/>
    </row>
    <row r="71" spans="1:10" x14ac:dyDescent="0.25">
      <c r="A71" s="36" t="s">
        <v>88</v>
      </c>
    </row>
  </sheetData>
  <mergeCells count="7">
    <mergeCell ref="A68:C68"/>
    <mergeCell ref="F65:I65"/>
    <mergeCell ref="A6:J6"/>
    <mergeCell ref="I7:J7"/>
    <mergeCell ref="A62:B62"/>
    <mergeCell ref="A66:C66"/>
    <mergeCell ref="A67:C67"/>
  </mergeCells>
  <printOptions horizontalCentered="1"/>
  <pageMargins left="0.19685039370078741" right="0.19685039370078741" top="0.19685039370078741" bottom="0.39370078740157483" header="0.31496062992125984" footer="0.31496062992125984"/>
  <pageSetup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 VIGIL 2018- 08 MESES</vt:lpstr>
      <vt:lpstr>'SERV VIGIL 2018- 08 MESES'!Títulos_a_imprimir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UNICAUCA</cp:lastModifiedBy>
  <cp:lastPrinted>2018-03-07T22:22:33Z</cp:lastPrinted>
  <dcterms:created xsi:type="dcterms:W3CDTF">2018-01-31T19:35:55Z</dcterms:created>
  <dcterms:modified xsi:type="dcterms:W3CDTF">2018-03-08T21:07:15Z</dcterms:modified>
</cp:coreProperties>
</file>